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fit &amp; Loss" sheetId="1" r:id="rId4"/>
    <sheet state="visible" name="Profit &amp; Loss Multi Years" sheetId="2" r:id="rId5"/>
    <sheet state="visible" name="Balance Sheet" sheetId="3" r:id="rId6"/>
    <sheet state="visible" name="Balance Sheet Multi Years Histo" sheetId="4" r:id="rId7"/>
    <sheet state="visible" name="Cash Flow Proforma" sheetId="5" r:id="rId8"/>
    <sheet state="visible" name="Profit &amp; Loss Proforma" sheetId="6" r:id="rId9"/>
    <sheet state="visible" name="Balance Sheet Proforma" sheetId="7" r:id="rId10"/>
  </sheets>
  <definedNames/>
  <calcPr/>
</workbook>
</file>

<file path=xl/sharedStrings.xml><?xml version="1.0" encoding="utf-8"?>
<sst xmlns="http://schemas.openxmlformats.org/spreadsheetml/2006/main" count="249" uniqueCount="115">
  <si>
    <t>COMPANY NAME</t>
  </si>
  <si>
    <t>PROFIT &amp; LOSS STATEMENT</t>
  </si>
  <si>
    <t>January - December 2022</t>
  </si>
  <si>
    <t>Sales</t>
  </si>
  <si>
    <t>Cost of Goods Sold (COGS)</t>
  </si>
  <si>
    <t>Gross Profit</t>
  </si>
  <si>
    <t>Operating Expenses</t>
  </si>
  <si>
    <t>Salaries &amp; wages</t>
  </si>
  <si>
    <t>Payroll taxes</t>
  </si>
  <si>
    <t>Payroll prep fees</t>
  </si>
  <si>
    <t>Office</t>
  </si>
  <si>
    <t>Repairs/Maintenance</t>
  </si>
  <si>
    <t>Advertising</t>
  </si>
  <si>
    <t>Vehicle Expenses</t>
  </si>
  <si>
    <t>Professional Fees:  Accounting, Legal, Bank</t>
  </si>
  <si>
    <t>Utilities</t>
  </si>
  <si>
    <t xml:space="preserve">     Electricity</t>
  </si>
  <si>
    <t xml:space="preserve">     Gas</t>
  </si>
  <si>
    <t xml:space="preserve">     Telephone/Internet</t>
  </si>
  <si>
    <t>Insurance</t>
  </si>
  <si>
    <t>Computer Expenses</t>
  </si>
  <si>
    <t>Taxes</t>
  </si>
  <si>
    <t xml:space="preserve">Rent </t>
  </si>
  <si>
    <t>Total Operating Expenses</t>
  </si>
  <si>
    <t>Other Expenses</t>
  </si>
  <si>
    <t>Interest</t>
  </si>
  <si>
    <t>Depreciaton</t>
  </si>
  <si>
    <t>Total Other Expenses</t>
  </si>
  <si>
    <t>Total Expenses</t>
  </si>
  <si>
    <t>Net Income</t>
  </si>
  <si>
    <t>FY 2020, 2021, 2022</t>
  </si>
  <si>
    <t>Fiscal Year</t>
  </si>
  <si>
    <t>BALANCE SHEET</t>
  </si>
  <si>
    <t>As of December 31, 2022</t>
  </si>
  <si>
    <t>Assets</t>
  </si>
  <si>
    <t>Current Assets</t>
  </si>
  <si>
    <t>Bank Accounts</t>
  </si>
  <si>
    <t>Cash in M&amp;T Checking</t>
  </si>
  <si>
    <t>Cash in M&amp;T Savings</t>
  </si>
  <si>
    <t>Total Bank Accounts</t>
  </si>
  <si>
    <t xml:space="preserve">Accounts Receivable </t>
  </si>
  <si>
    <t>Total Accounts Receivable</t>
  </si>
  <si>
    <t>Other Current Assets</t>
  </si>
  <si>
    <t>Inventory</t>
  </si>
  <si>
    <t>Prepaid taxes</t>
  </si>
  <si>
    <t>Total Other Current Assets</t>
  </si>
  <si>
    <t>Total Current Assets</t>
  </si>
  <si>
    <t>Fixed Assets</t>
  </si>
  <si>
    <t>Buildings</t>
  </si>
  <si>
    <t>Equipment</t>
  </si>
  <si>
    <t>Land</t>
  </si>
  <si>
    <t>Total Fixed Assets</t>
  </si>
  <si>
    <t>Accumulated Depreciation</t>
  </si>
  <si>
    <t>Net Fixed Assets</t>
  </si>
  <si>
    <t>Total Assets</t>
  </si>
  <si>
    <t>Liabilities &amp; Equity</t>
  </si>
  <si>
    <t>Current Liabilities</t>
  </si>
  <si>
    <t>Current portion of - LTD</t>
  </si>
  <si>
    <t>Notes payable</t>
  </si>
  <si>
    <t>Accounts payable</t>
  </si>
  <si>
    <t>Other current liabilities</t>
  </si>
  <si>
    <t>Total Current Liabilities</t>
  </si>
  <si>
    <t>Long Term Liabilities</t>
  </si>
  <si>
    <t>Long Term Debt</t>
  </si>
  <si>
    <t>Other noncurrent liabilities</t>
  </si>
  <si>
    <t>Total Long Term Liabilities</t>
  </si>
  <si>
    <t>Total Liabilities</t>
  </si>
  <si>
    <t>Owners' Equity</t>
  </si>
  <si>
    <t>Total Liabilities and Equity</t>
  </si>
  <si>
    <t xml:space="preserve">As of </t>
  </si>
  <si>
    <t>Cash Flow Proforma</t>
  </si>
  <si>
    <t>Fiscal Years 2024, 2025 &amp; 2026</t>
  </si>
  <si>
    <t>FY</t>
  </si>
  <si>
    <t>Cash flow from operating activities</t>
  </si>
  <si>
    <t>Net income</t>
  </si>
  <si>
    <t>Adjustments to reconcile net income to 
net cash provided by operating activities</t>
  </si>
  <si>
    <t xml:space="preserve">     Depreciation</t>
  </si>
  <si>
    <t xml:space="preserve">     Loss on deposits or fixed assets</t>
  </si>
  <si>
    <t>Changes in:</t>
  </si>
  <si>
    <t xml:space="preserve">     Accounts receivable</t>
  </si>
  <si>
    <t xml:space="preserve">     Inventories</t>
  </si>
  <si>
    <t xml:space="preserve">     Other current assets</t>
  </si>
  <si>
    <t xml:space="preserve">     Patents or trademarks</t>
  </si>
  <si>
    <t xml:space="preserve">     Payables</t>
  </si>
  <si>
    <t xml:space="preserve">     Accruals</t>
  </si>
  <si>
    <t xml:space="preserve">     Other current liabilities</t>
  </si>
  <si>
    <t xml:space="preserve">     Total Adjustments</t>
  </si>
  <si>
    <t>Net cash provided by/used in operations</t>
  </si>
  <si>
    <t>Cash flow from investing activities</t>
  </si>
  <si>
    <t>Purchases of fixed assets</t>
  </si>
  <si>
    <t>Cash proceeds of fixed asset dispositions</t>
  </si>
  <si>
    <t>Net cash used in investing</t>
  </si>
  <si>
    <t>Cash flow from financing activities</t>
  </si>
  <si>
    <t>Gross proceeds of short term debt</t>
  </si>
  <si>
    <t>Prepayments of long term debt</t>
  </si>
  <si>
    <t>Gross proceeds of long term debt</t>
  </si>
  <si>
    <t>Cash dividends paid</t>
  </si>
  <si>
    <t>Net cash provided by financing</t>
  </si>
  <si>
    <t>Net change is cash and equivalents</t>
  </si>
  <si>
    <t>Plus:  Cash and equivalents at beginning of year</t>
  </si>
  <si>
    <t>Cash and equivalents at end of year</t>
  </si>
  <si>
    <t>Memo items:</t>
  </si>
  <si>
    <t>Cash paid for interest</t>
  </si>
  <si>
    <t>Income taxes paid</t>
  </si>
  <si>
    <t>P &amp; L Proforma for Fiscal Years 2024, 2025 &amp; 2026</t>
  </si>
  <si>
    <t>Proforma for FY</t>
  </si>
  <si>
    <t>2024</t>
  </si>
  <si>
    <t>REAP Grant</t>
  </si>
  <si>
    <t>Solar PV Depreciation</t>
  </si>
  <si>
    <t>BALANCE SHEET PROFORMA</t>
  </si>
  <si>
    <t>AS OF 2024, 2025, 2026</t>
  </si>
  <si>
    <t>As of year ending</t>
  </si>
  <si>
    <t>Solar</t>
  </si>
  <si>
    <t>Accumulated Depriciation</t>
  </si>
  <si>
    <t>Solar Financing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</si>
</sst>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m/d/yyyy"/>
  </numFmts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4">
    <border/>
    <border>
      <top style="thin">
        <color rgb="FF000000"/>
      </top>
    </border>
    <border>
      <bottom style="thin">
        <color rgb="FF000000"/>
      </bottom>
    </border>
    <border>
      <top style="double">
        <color rgb="FF000000"/>
      </top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1" fillId="0" fontId="1" numFmtId="0" xfId="0" applyAlignment="1" applyBorder="1" applyFont="1">
      <alignment readingOrder="0"/>
    </xf>
    <xf borderId="1" fillId="0" fontId="1" numFmtId="164" xfId="0" applyBorder="1" applyFont="1" applyNumberFormat="1"/>
    <xf borderId="0" fillId="0" fontId="2" numFmtId="164" xfId="0" applyFont="1" applyNumberFormat="1"/>
    <xf borderId="2" fillId="0" fontId="2" numFmtId="0" xfId="0" applyAlignment="1" applyBorder="1" applyFont="1">
      <alignment readingOrder="0"/>
    </xf>
    <xf borderId="2" fillId="0" fontId="2" numFmtId="164" xfId="0" applyAlignment="1" applyBorder="1" applyFont="1" applyNumberFormat="1">
      <alignment readingOrder="0"/>
    </xf>
    <xf borderId="0" fillId="0" fontId="1" numFmtId="164" xfId="0" applyFont="1" applyNumberFormat="1"/>
    <xf borderId="3" fillId="0" fontId="1" numFmtId="0" xfId="0" applyAlignment="1" applyBorder="1" applyFont="1">
      <alignment readingOrder="0"/>
    </xf>
    <xf borderId="3" fillId="0" fontId="1" numFmtId="164" xfId="0" applyBorder="1" applyFont="1" applyNumberFormat="1"/>
    <xf borderId="0" fillId="0" fontId="1" numFmtId="0" xfId="0" applyAlignment="1" applyFont="1">
      <alignment horizontal="right" readingOrder="0"/>
    </xf>
    <xf borderId="1" fillId="0" fontId="2" numFmtId="0" xfId="0" applyBorder="1" applyFont="1"/>
    <xf borderId="1" fillId="0" fontId="1" numFmtId="164" xfId="0" applyAlignment="1" applyBorder="1" applyFont="1" applyNumberFormat="1">
      <alignment readingOrder="0"/>
    </xf>
    <xf borderId="3" fillId="0" fontId="2" numFmtId="0" xfId="0" applyBorder="1" applyFont="1"/>
    <xf borderId="0" fillId="0" fontId="1" numFmtId="165" xfId="0" applyAlignment="1" applyFont="1" applyNumberFormat="1">
      <alignment readingOrder="0"/>
    </xf>
    <xf borderId="0" fillId="0" fontId="2" numFmtId="0" xfId="0" applyAlignment="1" applyFont="1">
      <alignment horizontal="left" readingOrder="0"/>
    </xf>
    <xf borderId="0" fillId="0" fontId="1" numFmtId="49" xfId="0" applyAlignment="1" applyFont="1" applyNumberFormat="1">
      <alignment horizontal="center" readingOrder="0"/>
    </xf>
    <xf borderId="0" fillId="0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3.75"/>
  </cols>
  <sheetData>
    <row r="1">
      <c r="A1" s="1" t="s">
        <v>0</v>
      </c>
    </row>
    <row r="2">
      <c r="A2" s="1" t="s">
        <v>1</v>
      </c>
    </row>
    <row r="3">
      <c r="A3" s="1" t="s">
        <v>2</v>
      </c>
    </row>
    <row r="4">
      <c r="A4" s="2"/>
      <c r="B4" s="3"/>
    </row>
    <row r="5">
      <c r="A5" s="2" t="s">
        <v>3</v>
      </c>
      <c r="B5" s="3">
        <v>1.5E7</v>
      </c>
    </row>
    <row r="6">
      <c r="A6" s="4" t="s">
        <v>4</v>
      </c>
      <c r="B6" s="5">
        <v>9000000.0</v>
      </c>
    </row>
    <row r="7">
      <c r="A7" s="6" t="s">
        <v>5</v>
      </c>
      <c r="B7" s="7">
        <f>B5-B6</f>
        <v>6000000</v>
      </c>
    </row>
    <row r="8">
      <c r="B8" s="8"/>
    </row>
    <row r="9">
      <c r="A9" s="2" t="s">
        <v>6</v>
      </c>
      <c r="B9" s="8"/>
    </row>
    <row r="10">
      <c r="A10" s="4" t="s">
        <v>7</v>
      </c>
      <c r="B10" s="5">
        <v>3000000.0</v>
      </c>
    </row>
    <row r="11">
      <c r="A11" s="4" t="s">
        <v>8</v>
      </c>
      <c r="B11" s="5">
        <v>250000.0</v>
      </c>
    </row>
    <row r="12">
      <c r="A12" s="4" t="s">
        <v>9</v>
      </c>
      <c r="B12" s="5">
        <v>25000.0</v>
      </c>
    </row>
    <row r="13">
      <c r="A13" s="4" t="s">
        <v>10</v>
      </c>
      <c r="B13" s="5">
        <v>15000.0</v>
      </c>
    </row>
    <row r="14">
      <c r="A14" s="4" t="s">
        <v>11</v>
      </c>
      <c r="B14" s="5">
        <v>25000.0</v>
      </c>
    </row>
    <row r="15">
      <c r="A15" s="4" t="s">
        <v>12</v>
      </c>
      <c r="B15" s="5">
        <v>150000.0</v>
      </c>
    </row>
    <row r="16">
      <c r="A16" s="4" t="s">
        <v>13</v>
      </c>
      <c r="B16" s="5">
        <v>400000.0</v>
      </c>
    </row>
    <row r="17">
      <c r="A17" s="4" t="s">
        <v>14</v>
      </c>
      <c r="B17" s="5">
        <v>15000.0</v>
      </c>
    </row>
    <row r="18">
      <c r="A18" s="4" t="s">
        <v>15</v>
      </c>
      <c r="B18" s="5"/>
    </row>
    <row r="19">
      <c r="A19" s="4" t="s">
        <v>16</v>
      </c>
      <c r="B19" s="5">
        <v>35000.0</v>
      </c>
    </row>
    <row r="20">
      <c r="A20" s="4" t="s">
        <v>17</v>
      </c>
      <c r="B20" s="5">
        <v>12000.0</v>
      </c>
    </row>
    <row r="21">
      <c r="A21" s="4" t="s">
        <v>18</v>
      </c>
      <c r="B21" s="5">
        <v>6200.0</v>
      </c>
    </row>
    <row r="22">
      <c r="A22" s="4" t="s">
        <v>19</v>
      </c>
      <c r="B22" s="5">
        <v>50000.0</v>
      </c>
    </row>
    <row r="23">
      <c r="A23" s="4" t="s">
        <v>20</v>
      </c>
      <c r="B23" s="5">
        <v>18000.0</v>
      </c>
    </row>
    <row r="24">
      <c r="A24" s="4" t="s">
        <v>21</v>
      </c>
      <c r="B24" s="5">
        <v>35000.0</v>
      </c>
    </row>
    <row r="25">
      <c r="A25" s="9" t="s">
        <v>22</v>
      </c>
      <c r="B25" s="10">
        <v>65000.0</v>
      </c>
    </row>
    <row r="26">
      <c r="A26" s="2" t="s">
        <v>23</v>
      </c>
      <c r="B26" s="11">
        <f>SUM(B10:B25)</f>
        <v>4101200</v>
      </c>
    </row>
    <row r="27">
      <c r="B27" s="8"/>
    </row>
    <row r="28">
      <c r="A28" s="2" t="s">
        <v>24</v>
      </c>
      <c r="B28" s="8"/>
    </row>
    <row r="29">
      <c r="A29" s="4" t="s">
        <v>25</v>
      </c>
      <c r="B29" s="5">
        <v>0.0</v>
      </c>
    </row>
    <row r="30">
      <c r="A30" s="4" t="s">
        <v>26</v>
      </c>
      <c r="B30" s="5">
        <v>6500.0</v>
      </c>
    </row>
    <row r="31">
      <c r="A31" s="4" t="s">
        <v>21</v>
      </c>
      <c r="B31" s="5">
        <v>28000.0</v>
      </c>
    </row>
    <row r="32">
      <c r="A32" s="6" t="s">
        <v>27</v>
      </c>
      <c r="B32" s="7">
        <f>SUM(B29:B31)</f>
        <v>34500</v>
      </c>
    </row>
    <row r="34">
      <c r="A34" s="6" t="s">
        <v>28</v>
      </c>
      <c r="B34" s="7">
        <f>B26+B32</f>
        <v>4135700</v>
      </c>
    </row>
    <row r="36">
      <c r="A36" s="12" t="s">
        <v>29</v>
      </c>
      <c r="B36" s="13">
        <f>B7-B34</f>
        <v>1864300</v>
      </c>
    </row>
  </sheetData>
  <mergeCells count="3">
    <mergeCell ref="A1:B1"/>
    <mergeCell ref="A2:B2"/>
    <mergeCell ref="A3:B3"/>
  </mergeCells>
  <printOptions horizontalCentered="1"/>
  <pageMargins bottom="0.75" footer="0.0" header="0.0" left="0.7" right="0.7" top="0.75"/>
  <pageSetup fitToWidth="0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3.75"/>
  </cols>
  <sheetData>
    <row r="1">
      <c r="A1" s="1" t="s">
        <v>0</v>
      </c>
    </row>
    <row r="2">
      <c r="A2" s="1" t="s">
        <v>1</v>
      </c>
    </row>
    <row r="3">
      <c r="A3" s="1" t="s">
        <v>30</v>
      </c>
    </row>
    <row r="4">
      <c r="A4" s="2" t="s">
        <v>31</v>
      </c>
      <c r="B4" s="1">
        <v>2020.0</v>
      </c>
      <c r="C4" s="1">
        <v>2021.0</v>
      </c>
      <c r="D4" s="1">
        <v>2022.0</v>
      </c>
    </row>
    <row r="5">
      <c r="A5" s="2"/>
      <c r="B5" s="3"/>
    </row>
    <row r="6">
      <c r="A6" s="2" t="s">
        <v>3</v>
      </c>
      <c r="B6" s="3">
        <v>1.3E7</v>
      </c>
      <c r="C6" s="3">
        <v>1.4E7</v>
      </c>
      <c r="D6" s="3">
        <v>1.5E7</v>
      </c>
    </row>
    <row r="7">
      <c r="A7" s="4" t="s">
        <v>4</v>
      </c>
      <c r="B7" s="5">
        <v>7000000.0</v>
      </c>
      <c r="C7" s="5">
        <v>7500000.0</v>
      </c>
      <c r="D7" s="5">
        <v>8000000.0</v>
      </c>
    </row>
    <row r="8">
      <c r="A8" s="6" t="s">
        <v>5</v>
      </c>
      <c r="B8" s="7">
        <f t="shared" ref="B8:D8" si="1">B6-B7</f>
        <v>6000000</v>
      </c>
      <c r="C8" s="7">
        <f t="shared" si="1"/>
        <v>6500000</v>
      </c>
      <c r="D8" s="7">
        <f t="shared" si="1"/>
        <v>7000000</v>
      </c>
    </row>
    <row r="9">
      <c r="B9" s="8"/>
      <c r="C9" s="8"/>
      <c r="D9" s="8"/>
    </row>
    <row r="10">
      <c r="A10" s="2" t="s">
        <v>6</v>
      </c>
      <c r="B10" s="8"/>
      <c r="C10" s="8"/>
      <c r="D10" s="8"/>
    </row>
    <row r="11">
      <c r="A11" s="4" t="s">
        <v>7</v>
      </c>
      <c r="B11" s="5">
        <v>3000000.0</v>
      </c>
      <c r="C11" s="5">
        <v>3100000.0</v>
      </c>
      <c r="D11" s="5">
        <v>3200000.0</v>
      </c>
    </row>
    <row r="12">
      <c r="A12" s="4" t="s">
        <v>8</v>
      </c>
      <c r="B12" s="5">
        <v>250000.0</v>
      </c>
      <c r="C12" s="5">
        <v>260000.0</v>
      </c>
      <c r="D12" s="5">
        <v>265000.0</v>
      </c>
    </row>
    <row r="13">
      <c r="A13" s="4" t="s">
        <v>9</v>
      </c>
      <c r="B13" s="5">
        <v>25000.0</v>
      </c>
      <c r="C13" s="5">
        <v>25000.0</v>
      </c>
      <c r="D13" s="5">
        <v>25000.0</v>
      </c>
    </row>
    <row r="14">
      <c r="A14" s="4" t="s">
        <v>10</v>
      </c>
      <c r="B14" s="5">
        <v>15000.0</v>
      </c>
      <c r="C14" s="5">
        <v>16000.0</v>
      </c>
      <c r="D14" s="5">
        <v>17000.0</v>
      </c>
    </row>
    <row r="15">
      <c r="A15" s="4" t="s">
        <v>11</v>
      </c>
      <c r="B15" s="5">
        <v>25000.0</v>
      </c>
      <c r="C15" s="5">
        <v>25000.0</v>
      </c>
      <c r="D15" s="5">
        <v>25000.0</v>
      </c>
    </row>
    <row r="16">
      <c r="A16" s="4" t="s">
        <v>12</v>
      </c>
      <c r="B16" s="5">
        <v>150000.0</v>
      </c>
      <c r="C16" s="5">
        <v>155000.0</v>
      </c>
      <c r="D16" s="5">
        <v>157000.0</v>
      </c>
    </row>
    <row r="17">
      <c r="A17" s="4" t="s">
        <v>13</v>
      </c>
      <c r="B17" s="5">
        <v>400000.0</v>
      </c>
      <c r="C17" s="5">
        <v>412000.0</v>
      </c>
      <c r="D17" s="5">
        <v>435000.0</v>
      </c>
    </row>
    <row r="18">
      <c r="A18" s="4" t="s">
        <v>14</v>
      </c>
      <c r="B18" s="5">
        <v>15000.0</v>
      </c>
      <c r="C18" s="5">
        <v>15000.0</v>
      </c>
      <c r="D18" s="5">
        <v>15000.0</v>
      </c>
    </row>
    <row r="19">
      <c r="A19" s="4" t="s">
        <v>15</v>
      </c>
      <c r="B19" s="5"/>
      <c r="C19" s="5"/>
      <c r="D19" s="5"/>
    </row>
    <row r="20">
      <c r="A20" s="4" t="s">
        <v>16</v>
      </c>
      <c r="B20" s="5">
        <v>35000.0</v>
      </c>
      <c r="C20" s="5">
        <v>37000.0</v>
      </c>
      <c r="D20" s="5">
        <v>42000.0</v>
      </c>
    </row>
    <row r="21">
      <c r="A21" s="4" t="s">
        <v>17</v>
      </c>
      <c r="B21" s="5">
        <v>12000.0</v>
      </c>
      <c r="C21" s="5">
        <v>12500.0</v>
      </c>
      <c r="D21" s="5">
        <v>12800.0</v>
      </c>
    </row>
    <row r="22">
      <c r="A22" s="4" t="s">
        <v>18</v>
      </c>
      <c r="B22" s="5">
        <v>6200.0</v>
      </c>
      <c r="C22" s="5">
        <v>6200.0</v>
      </c>
      <c r="D22" s="5">
        <v>6200.0</v>
      </c>
    </row>
    <row r="23">
      <c r="A23" s="4" t="s">
        <v>19</v>
      </c>
      <c r="B23" s="5">
        <v>50000.0</v>
      </c>
      <c r="C23" s="5">
        <v>50000.0</v>
      </c>
      <c r="D23" s="5">
        <v>50000.0</v>
      </c>
    </row>
    <row r="24">
      <c r="A24" s="4" t="s">
        <v>20</v>
      </c>
      <c r="B24" s="5">
        <v>18000.0</v>
      </c>
      <c r="C24" s="5">
        <v>18000.0</v>
      </c>
      <c r="D24" s="5">
        <v>18000.0</v>
      </c>
    </row>
    <row r="25">
      <c r="A25" s="4" t="s">
        <v>21</v>
      </c>
      <c r="B25" s="5">
        <v>35000.0</v>
      </c>
      <c r="C25" s="5">
        <v>37000.0</v>
      </c>
      <c r="D25" s="5">
        <v>385000.0</v>
      </c>
    </row>
    <row r="26">
      <c r="A26" s="9" t="s">
        <v>22</v>
      </c>
      <c r="B26" s="10">
        <v>65000.0</v>
      </c>
      <c r="C26" s="10">
        <v>67000.0</v>
      </c>
      <c r="D26" s="10">
        <v>68500.0</v>
      </c>
    </row>
    <row r="27">
      <c r="A27" s="2" t="s">
        <v>23</v>
      </c>
      <c r="B27" s="11">
        <f t="shared" ref="B27:D27" si="2">SUM(B11:B26)</f>
        <v>4101200</v>
      </c>
      <c r="C27" s="11">
        <f t="shared" si="2"/>
        <v>4235700</v>
      </c>
      <c r="D27" s="11">
        <f t="shared" si="2"/>
        <v>4721500</v>
      </c>
    </row>
    <row r="28">
      <c r="B28" s="8"/>
      <c r="C28" s="8"/>
      <c r="D28" s="8"/>
    </row>
    <row r="29">
      <c r="A29" s="2" t="s">
        <v>24</v>
      </c>
      <c r="B29" s="8"/>
      <c r="C29" s="8"/>
      <c r="D29" s="8"/>
    </row>
    <row r="30">
      <c r="A30" s="4" t="s">
        <v>25</v>
      </c>
      <c r="B30" s="5">
        <v>0.0</v>
      </c>
      <c r="C30" s="5">
        <v>0.0</v>
      </c>
      <c r="D30" s="5">
        <v>0.0</v>
      </c>
    </row>
    <row r="31">
      <c r="A31" s="4" t="s">
        <v>26</v>
      </c>
      <c r="B31" s="5">
        <v>6500.0</v>
      </c>
      <c r="C31" s="5">
        <v>6500.0</v>
      </c>
      <c r="D31" s="5">
        <v>6500.0</v>
      </c>
    </row>
    <row r="32">
      <c r="A32" s="4" t="s">
        <v>21</v>
      </c>
      <c r="B32" s="5">
        <v>28000.0</v>
      </c>
      <c r="C32" s="5">
        <v>28000.0</v>
      </c>
      <c r="D32" s="5">
        <v>28000.0</v>
      </c>
    </row>
    <row r="33">
      <c r="A33" s="6" t="s">
        <v>27</v>
      </c>
      <c r="B33" s="7">
        <f t="shared" ref="B33:D33" si="3">SUM(B30:B32)</f>
        <v>34500</v>
      </c>
      <c r="C33" s="7">
        <f t="shared" si="3"/>
        <v>34500</v>
      </c>
      <c r="D33" s="7">
        <f t="shared" si="3"/>
        <v>34500</v>
      </c>
    </row>
    <row r="35">
      <c r="A35" s="6" t="s">
        <v>28</v>
      </c>
      <c r="B35" s="7">
        <f t="shared" ref="B35:D35" si="4">B27+B33</f>
        <v>4135700</v>
      </c>
      <c r="C35" s="7">
        <f t="shared" si="4"/>
        <v>4270200</v>
      </c>
      <c r="D35" s="7">
        <f t="shared" si="4"/>
        <v>4756000</v>
      </c>
    </row>
    <row r="37">
      <c r="A37" s="12" t="s">
        <v>29</v>
      </c>
      <c r="B37" s="13">
        <f t="shared" ref="B37:D37" si="5">B8-B35</f>
        <v>1864300</v>
      </c>
      <c r="C37" s="13">
        <f t="shared" si="5"/>
        <v>2229800</v>
      </c>
      <c r="D37" s="13">
        <f t="shared" si="5"/>
        <v>2244000</v>
      </c>
    </row>
  </sheetData>
  <mergeCells count="3">
    <mergeCell ref="A1:D1"/>
    <mergeCell ref="A2:D2"/>
    <mergeCell ref="A3:D3"/>
  </mergeCells>
  <printOptions horizontalCentered="1"/>
  <pageMargins bottom="0.75" footer="0.0" header="0.0" left="0.7" right="0.7" top="0.75"/>
  <pageSetup fitToWidth="0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2.0"/>
    <col customWidth="1" min="2" max="2" width="22.13"/>
  </cols>
  <sheetData>
    <row r="1">
      <c r="A1" s="1" t="s">
        <v>0</v>
      </c>
    </row>
    <row r="2">
      <c r="A2" s="1" t="s">
        <v>32</v>
      </c>
    </row>
    <row r="3">
      <c r="A3" s="1" t="s">
        <v>33</v>
      </c>
    </row>
    <row r="5">
      <c r="A5" s="14" t="s">
        <v>34</v>
      </c>
    </row>
    <row r="6">
      <c r="B6" s="2" t="s">
        <v>35</v>
      </c>
      <c r="C6" s="8"/>
    </row>
    <row r="7">
      <c r="B7" s="4" t="s">
        <v>36</v>
      </c>
      <c r="C7" s="5"/>
    </row>
    <row r="8">
      <c r="B8" s="4" t="s">
        <v>37</v>
      </c>
      <c r="C8" s="5">
        <v>250000.0</v>
      </c>
    </row>
    <row r="9">
      <c r="B9" s="4" t="s">
        <v>38</v>
      </c>
      <c r="C9" s="5">
        <v>125000.0</v>
      </c>
    </row>
    <row r="10">
      <c r="B10" s="6" t="s">
        <v>39</v>
      </c>
      <c r="C10" s="7">
        <f>SUM(C8:C9)</f>
        <v>375000</v>
      </c>
    </row>
    <row r="11">
      <c r="C11" s="8"/>
    </row>
    <row r="12">
      <c r="B12" s="4" t="s">
        <v>40</v>
      </c>
      <c r="C12" s="5">
        <v>85000.0</v>
      </c>
    </row>
    <row r="13">
      <c r="B13" s="6" t="s">
        <v>41</v>
      </c>
      <c r="C13" s="7">
        <f>C12</f>
        <v>85000</v>
      </c>
    </row>
    <row r="14">
      <c r="C14" s="8"/>
    </row>
    <row r="15">
      <c r="B15" s="2" t="s">
        <v>42</v>
      </c>
      <c r="C15" s="8"/>
    </row>
    <row r="16">
      <c r="B16" s="4" t="s">
        <v>43</v>
      </c>
      <c r="C16" s="5">
        <v>102000.0</v>
      </c>
    </row>
    <row r="17">
      <c r="B17" s="4" t="s">
        <v>44</v>
      </c>
      <c r="C17" s="5">
        <v>25000.0</v>
      </c>
    </row>
    <row r="18">
      <c r="B18" s="6" t="s">
        <v>45</v>
      </c>
      <c r="C18" s="7">
        <f>SUM(C16:C17)</f>
        <v>127000</v>
      </c>
    </row>
    <row r="19">
      <c r="C19" s="8"/>
    </row>
    <row r="20">
      <c r="B20" s="6" t="s">
        <v>46</v>
      </c>
      <c r="C20" s="7">
        <f>C10+C13+C18</f>
        <v>587000</v>
      </c>
    </row>
    <row r="21">
      <c r="B21" s="2"/>
      <c r="C21" s="8"/>
    </row>
    <row r="22">
      <c r="B22" s="2" t="s">
        <v>47</v>
      </c>
      <c r="C22" s="8"/>
    </row>
    <row r="23">
      <c r="B23" s="4" t="s">
        <v>48</v>
      </c>
      <c r="C23" s="5">
        <v>250000.0</v>
      </c>
    </row>
    <row r="24">
      <c r="B24" s="4" t="s">
        <v>49</v>
      </c>
      <c r="C24" s="5">
        <v>116000.0</v>
      </c>
    </row>
    <row r="25">
      <c r="B25" s="4" t="s">
        <v>50</v>
      </c>
      <c r="C25" s="5">
        <v>1250000.0</v>
      </c>
    </row>
    <row r="26">
      <c r="B26" s="6" t="s">
        <v>51</v>
      </c>
      <c r="C26" s="7">
        <f>SUM(C23:C25)</f>
        <v>1616000</v>
      </c>
    </row>
    <row r="27">
      <c r="B27" s="4" t="s">
        <v>52</v>
      </c>
      <c r="C27" s="5">
        <v>300000.0</v>
      </c>
    </row>
    <row r="28">
      <c r="B28" s="6" t="s">
        <v>53</v>
      </c>
      <c r="C28" s="7">
        <f>C26-C27</f>
        <v>1316000</v>
      </c>
    </row>
    <row r="29">
      <c r="C29" s="8"/>
    </row>
    <row r="30">
      <c r="B30" s="12" t="s">
        <v>54</v>
      </c>
      <c r="C30" s="13">
        <f>C26+C27</f>
        <v>1916000</v>
      </c>
    </row>
    <row r="31">
      <c r="C31" s="8"/>
    </row>
    <row r="32">
      <c r="A32" s="14" t="s">
        <v>55</v>
      </c>
      <c r="C32" s="8"/>
    </row>
    <row r="33">
      <c r="B33" s="2" t="s">
        <v>56</v>
      </c>
      <c r="C33" s="8"/>
    </row>
    <row r="34">
      <c r="B34" s="4" t="s">
        <v>57</v>
      </c>
      <c r="C34" s="5">
        <v>19000.0</v>
      </c>
    </row>
    <row r="35">
      <c r="B35" s="4" t="s">
        <v>58</v>
      </c>
      <c r="C35" s="5">
        <v>750000.0</v>
      </c>
    </row>
    <row r="36">
      <c r="B36" s="4" t="s">
        <v>59</v>
      </c>
      <c r="C36" s="5">
        <v>400000.0</v>
      </c>
    </row>
    <row r="37">
      <c r="B37" s="4" t="s">
        <v>60</v>
      </c>
      <c r="C37" s="5">
        <v>12000.0</v>
      </c>
    </row>
    <row r="38">
      <c r="B38" s="6" t="s">
        <v>61</v>
      </c>
      <c r="C38" s="7">
        <f>SUM(C34:C37)</f>
        <v>1181000</v>
      </c>
    </row>
    <row r="39">
      <c r="B39" s="2"/>
      <c r="C39" s="8"/>
    </row>
    <row r="40">
      <c r="B40" s="2" t="s">
        <v>62</v>
      </c>
      <c r="C40" s="8"/>
    </row>
    <row r="41">
      <c r="B41" s="4" t="s">
        <v>63</v>
      </c>
      <c r="C41" s="5">
        <v>150000.0</v>
      </c>
    </row>
    <row r="42">
      <c r="B42" s="4" t="s">
        <v>64</v>
      </c>
      <c r="C42" s="5">
        <v>2500.0</v>
      </c>
    </row>
    <row r="43">
      <c r="B43" s="6" t="s">
        <v>65</v>
      </c>
      <c r="C43" s="7">
        <f>SUM(C41:C42)</f>
        <v>152500</v>
      </c>
    </row>
    <row r="44">
      <c r="C44" s="8"/>
    </row>
    <row r="45">
      <c r="B45" s="6" t="s">
        <v>66</v>
      </c>
      <c r="C45" s="7">
        <f>C38+C43</f>
        <v>1333500</v>
      </c>
    </row>
    <row r="46">
      <c r="C46" s="8"/>
    </row>
    <row r="47">
      <c r="A47" s="14" t="s">
        <v>67</v>
      </c>
      <c r="B47" s="15"/>
      <c r="C47" s="16">
        <v>600000.0</v>
      </c>
    </row>
    <row r="48">
      <c r="C48" s="8"/>
    </row>
    <row r="49">
      <c r="A49" s="14" t="s">
        <v>68</v>
      </c>
      <c r="B49" s="17"/>
      <c r="C49" s="13">
        <f>C45+C47</f>
        <v>1933500</v>
      </c>
    </row>
  </sheetData>
  <mergeCells count="3">
    <mergeCell ref="A1:C1"/>
    <mergeCell ref="A2:C2"/>
    <mergeCell ref="A3:C3"/>
  </mergeCells>
  <printOptions horizontalCentered="1"/>
  <pageMargins bottom="0.75" footer="0.0" header="0.0" left="0.7" right="0.7" top="0.75"/>
  <pageSetup fitToWidth="0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2.0"/>
    <col customWidth="1" min="2" max="2" width="22.13"/>
    <col customWidth="1" min="3" max="5" width="13.63"/>
  </cols>
  <sheetData>
    <row r="1">
      <c r="A1" s="1" t="s">
        <v>0</v>
      </c>
    </row>
    <row r="2">
      <c r="A2" s="1" t="s">
        <v>32</v>
      </c>
    </row>
    <row r="3">
      <c r="A3" s="1"/>
    </row>
    <row r="4">
      <c r="B4" s="2" t="s">
        <v>69</v>
      </c>
      <c r="C4" s="18">
        <v>44196.0</v>
      </c>
      <c r="D4" s="18">
        <v>44561.0</v>
      </c>
      <c r="E4" s="18">
        <v>44926.0</v>
      </c>
    </row>
    <row r="5">
      <c r="A5" s="14" t="s">
        <v>34</v>
      </c>
    </row>
    <row r="6">
      <c r="B6" s="2" t="s">
        <v>35</v>
      </c>
      <c r="C6" s="8"/>
    </row>
    <row r="7">
      <c r="B7" s="4" t="s">
        <v>36</v>
      </c>
      <c r="C7" s="5"/>
    </row>
    <row r="8">
      <c r="B8" s="4" t="s">
        <v>37</v>
      </c>
      <c r="C8" s="5">
        <v>240000.0</v>
      </c>
      <c r="D8" s="5">
        <v>245000.0</v>
      </c>
      <c r="E8" s="5">
        <v>250000.0</v>
      </c>
    </row>
    <row r="9">
      <c r="B9" s="4" t="s">
        <v>38</v>
      </c>
      <c r="C9" s="5">
        <v>108000.0</v>
      </c>
      <c r="D9" s="5">
        <v>120000.0</v>
      </c>
      <c r="E9" s="5">
        <v>125000.0</v>
      </c>
    </row>
    <row r="10">
      <c r="B10" s="6" t="s">
        <v>39</v>
      </c>
      <c r="C10" s="7">
        <f t="shared" ref="C10:E10" si="1">SUM(C8:C9)</f>
        <v>348000</v>
      </c>
      <c r="D10" s="7">
        <f t="shared" si="1"/>
        <v>365000</v>
      </c>
      <c r="E10" s="7">
        <f t="shared" si="1"/>
        <v>375000</v>
      </c>
    </row>
    <row r="11">
      <c r="C11" s="8"/>
      <c r="D11" s="8"/>
      <c r="E11" s="8"/>
    </row>
    <row r="12">
      <c r="B12" s="4" t="s">
        <v>40</v>
      </c>
      <c r="C12" s="5">
        <v>85000.0</v>
      </c>
      <c r="D12" s="5">
        <v>87000.0</v>
      </c>
      <c r="E12" s="5">
        <v>82000.0</v>
      </c>
    </row>
    <row r="13">
      <c r="B13" s="6" t="s">
        <v>41</v>
      </c>
      <c r="C13" s="7">
        <f t="shared" ref="C13:E13" si="2">C12</f>
        <v>85000</v>
      </c>
      <c r="D13" s="7">
        <f t="shared" si="2"/>
        <v>87000</v>
      </c>
      <c r="E13" s="7">
        <f t="shared" si="2"/>
        <v>82000</v>
      </c>
    </row>
    <row r="14">
      <c r="C14" s="8"/>
      <c r="D14" s="8"/>
      <c r="E14" s="8"/>
    </row>
    <row r="15">
      <c r="B15" s="2" t="s">
        <v>42</v>
      </c>
      <c r="C15" s="8"/>
      <c r="D15" s="8"/>
      <c r="E15" s="8"/>
    </row>
    <row r="16">
      <c r="B16" s="4" t="s">
        <v>43</v>
      </c>
      <c r="C16" s="5">
        <v>90000.0</v>
      </c>
      <c r="D16" s="5">
        <v>98000.0</v>
      </c>
      <c r="E16" s="5">
        <v>102000.0</v>
      </c>
    </row>
    <row r="17">
      <c r="B17" s="4" t="s">
        <v>44</v>
      </c>
      <c r="C17" s="5">
        <v>25000.0</v>
      </c>
      <c r="D17" s="5">
        <v>25000.0</v>
      </c>
      <c r="E17" s="5">
        <v>25000.0</v>
      </c>
    </row>
    <row r="18">
      <c r="B18" s="6" t="s">
        <v>45</v>
      </c>
      <c r="C18" s="7">
        <f t="shared" ref="C18:E18" si="3">SUM(C16:C17)</f>
        <v>115000</v>
      </c>
      <c r="D18" s="7">
        <f t="shared" si="3"/>
        <v>123000</v>
      </c>
      <c r="E18" s="7">
        <f t="shared" si="3"/>
        <v>127000</v>
      </c>
    </row>
    <row r="19">
      <c r="C19" s="8"/>
      <c r="D19" s="8"/>
      <c r="E19" s="8"/>
    </row>
    <row r="20">
      <c r="B20" s="6" t="s">
        <v>46</v>
      </c>
      <c r="C20" s="7">
        <f t="shared" ref="C20:E20" si="4">C10+C13+C18</f>
        <v>548000</v>
      </c>
      <c r="D20" s="7">
        <f t="shared" si="4"/>
        <v>575000</v>
      </c>
      <c r="E20" s="7">
        <f t="shared" si="4"/>
        <v>584000</v>
      </c>
    </row>
    <row r="21">
      <c r="B21" s="2"/>
      <c r="C21" s="8"/>
      <c r="D21" s="8"/>
      <c r="E21" s="8"/>
    </row>
    <row r="22">
      <c r="B22" s="2" t="s">
        <v>47</v>
      </c>
      <c r="C22" s="8"/>
      <c r="D22" s="8"/>
      <c r="E22" s="8"/>
    </row>
    <row r="23">
      <c r="B23" s="4" t="s">
        <v>48</v>
      </c>
      <c r="C23" s="5">
        <v>250000.0</v>
      </c>
      <c r="D23" s="5">
        <v>250000.0</v>
      </c>
      <c r="E23" s="5">
        <v>250000.0</v>
      </c>
    </row>
    <row r="24">
      <c r="B24" s="4" t="s">
        <v>49</v>
      </c>
      <c r="C24" s="5">
        <v>116000.0</v>
      </c>
      <c r="D24" s="5">
        <v>116000.0</v>
      </c>
      <c r="E24" s="5">
        <v>116000.0</v>
      </c>
    </row>
    <row r="25">
      <c r="B25" s="4" t="s">
        <v>50</v>
      </c>
      <c r="C25" s="5">
        <v>1250000.0</v>
      </c>
      <c r="D25" s="5">
        <v>1250000.0</v>
      </c>
      <c r="E25" s="5">
        <v>1250000.0</v>
      </c>
    </row>
    <row r="26">
      <c r="B26" s="6" t="s">
        <v>51</v>
      </c>
      <c r="C26" s="7">
        <f t="shared" ref="C26:E26" si="5">SUM(C23:C25)</f>
        <v>1616000</v>
      </c>
      <c r="D26" s="7">
        <f t="shared" si="5"/>
        <v>1616000</v>
      </c>
      <c r="E26" s="7">
        <f t="shared" si="5"/>
        <v>1616000</v>
      </c>
    </row>
    <row r="27">
      <c r="B27" s="4" t="s">
        <v>52</v>
      </c>
      <c r="C27" s="5">
        <v>300000.0</v>
      </c>
      <c r="D27" s="5">
        <v>300000.0</v>
      </c>
      <c r="E27" s="5">
        <v>300000.0</v>
      </c>
    </row>
    <row r="28">
      <c r="B28" s="6" t="s">
        <v>53</v>
      </c>
      <c r="C28" s="7"/>
      <c r="D28" s="7"/>
      <c r="E28" s="7"/>
    </row>
    <row r="29">
      <c r="C29" s="8"/>
      <c r="D29" s="8"/>
      <c r="E29" s="8"/>
    </row>
    <row r="30">
      <c r="B30" s="12" t="s">
        <v>54</v>
      </c>
      <c r="C30" s="13">
        <f t="shared" ref="C30:E30" si="6">C26+C27</f>
        <v>1916000</v>
      </c>
      <c r="D30" s="13">
        <f t="shared" si="6"/>
        <v>1916000</v>
      </c>
      <c r="E30" s="13">
        <f t="shared" si="6"/>
        <v>1916000</v>
      </c>
    </row>
    <row r="31">
      <c r="C31" s="8"/>
      <c r="D31" s="8"/>
      <c r="E31" s="8"/>
    </row>
    <row r="32">
      <c r="A32" s="14" t="s">
        <v>55</v>
      </c>
      <c r="C32" s="8"/>
      <c r="D32" s="8"/>
      <c r="E32" s="8"/>
    </row>
    <row r="33">
      <c r="B33" s="2" t="s">
        <v>56</v>
      </c>
      <c r="C33" s="8"/>
      <c r="D33" s="8"/>
      <c r="E33" s="8"/>
    </row>
    <row r="34">
      <c r="B34" s="4" t="s">
        <v>57</v>
      </c>
      <c r="C34" s="5">
        <v>19000.0</v>
      </c>
      <c r="D34" s="5">
        <v>19000.0</v>
      </c>
      <c r="E34" s="5">
        <v>19000.0</v>
      </c>
    </row>
    <row r="35">
      <c r="B35" s="4" t="s">
        <v>58</v>
      </c>
      <c r="C35" s="5">
        <v>750000.0</v>
      </c>
      <c r="D35" s="5">
        <v>750000.0</v>
      </c>
      <c r="E35" s="5">
        <v>750000.0</v>
      </c>
    </row>
    <row r="36">
      <c r="B36" s="4" t="s">
        <v>59</v>
      </c>
      <c r="C36" s="5">
        <v>400000.0</v>
      </c>
      <c r="D36" s="5">
        <v>400000.0</v>
      </c>
      <c r="E36" s="5">
        <v>400000.0</v>
      </c>
    </row>
    <row r="37">
      <c r="B37" s="4" t="s">
        <v>60</v>
      </c>
      <c r="C37" s="5">
        <v>12000.0</v>
      </c>
      <c r="D37" s="5">
        <v>12000.0</v>
      </c>
      <c r="E37" s="5">
        <v>12000.0</v>
      </c>
    </row>
    <row r="38">
      <c r="B38" s="6" t="s">
        <v>61</v>
      </c>
      <c r="C38" s="7">
        <f t="shared" ref="C38:E38" si="7">SUM(C34:C37)</f>
        <v>1181000</v>
      </c>
      <c r="D38" s="7">
        <f t="shared" si="7"/>
        <v>1181000</v>
      </c>
      <c r="E38" s="7">
        <f t="shared" si="7"/>
        <v>1181000</v>
      </c>
    </row>
    <row r="39">
      <c r="B39" s="2"/>
      <c r="C39" s="8"/>
      <c r="D39" s="8"/>
      <c r="E39" s="8"/>
    </row>
    <row r="40">
      <c r="B40" s="2" t="s">
        <v>62</v>
      </c>
      <c r="C40" s="8"/>
      <c r="D40" s="8"/>
      <c r="E40" s="8"/>
    </row>
    <row r="41">
      <c r="B41" s="4" t="s">
        <v>63</v>
      </c>
      <c r="C41" s="5">
        <v>150000.0</v>
      </c>
      <c r="D41" s="5">
        <v>150000.0</v>
      </c>
      <c r="E41" s="5">
        <v>150000.0</v>
      </c>
    </row>
    <row r="42">
      <c r="B42" s="4" t="s">
        <v>64</v>
      </c>
      <c r="C42" s="5">
        <v>2500.0</v>
      </c>
      <c r="D42" s="5">
        <v>2500.0</v>
      </c>
      <c r="E42" s="5">
        <v>2500.0</v>
      </c>
    </row>
    <row r="43">
      <c r="B43" s="6" t="s">
        <v>65</v>
      </c>
      <c r="C43" s="7">
        <f t="shared" ref="C43:E43" si="8">SUM(C41:C42)</f>
        <v>152500</v>
      </c>
      <c r="D43" s="7">
        <f t="shared" si="8"/>
        <v>152500</v>
      </c>
      <c r="E43" s="7">
        <f t="shared" si="8"/>
        <v>152500</v>
      </c>
    </row>
    <row r="44">
      <c r="C44" s="8"/>
      <c r="D44" s="8"/>
      <c r="E44" s="8"/>
    </row>
    <row r="45">
      <c r="B45" s="6" t="s">
        <v>66</v>
      </c>
      <c r="C45" s="7">
        <f t="shared" ref="C45:E45" si="9">C38+C43</f>
        <v>1333500</v>
      </c>
      <c r="D45" s="7">
        <f t="shared" si="9"/>
        <v>1333500</v>
      </c>
      <c r="E45" s="7">
        <f t="shared" si="9"/>
        <v>1333500</v>
      </c>
    </row>
    <row r="46">
      <c r="C46" s="8"/>
      <c r="D46" s="8"/>
      <c r="E46" s="8"/>
    </row>
    <row r="47">
      <c r="A47" s="14" t="s">
        <v>67</v>
      </c>
      <c r="B47" s="15"/>
      <c r="C47" s="16">
        <v>600000.0</v>
      </c>
      <c r="D47" s="16">
        <v>600000.0</v>
      </c>
      <c r="E47" s="16">
        <v>600000.0</v>
      </c>
    </row>
    <row r="48">
      <c r="C48" s="8"/>
      <c r="D48" s="8"/>
      <c r="E48" s="8"/>
    </row>
    <row r="49">
      <c r="A49" s="14" t="s">
        <v>68</v>
      </c>
      <c r="B49" s="17"/>
      <c r="C49" s="13">
        <f t="shared" ref="C49:E49" si="10">C45+C47</f>
        <v>1933500</v>
      </c>
      <c r="D49" s="13">
        <f t="shared" si="10"/>
        <v>1933500</v>
      </c>
      <c r="E49" s="13">
        <f t="shared" si="10"/>
        <v>1933500</v>
      </c>
    </row>
  </sheetData>
  <mergeCells count="3">
    <mergeCell ref="A1:E1"/>
    <mergeCell ref="A2:E2"/>
    <mergeCell ref="A3:C3"/>
  </mergeCells>
  <printOptions horizontalCentered="1"/>
  <pageMargins bottom="0.75" footer="0.0" header="0.0" left="0.7" right="0.7" top="0.75"/>
  <pageSetup fitToWidth="0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6.75"/>
  </cols>
  <sheetData>
    <row r="1">
      <c r="A1" s="1" t="s">
        <v>0</v>
      </c>
    </row>
    <row r="2">
      <c r="A2" s="1" t="s">
        <v>70</v>
      </c>
    </row>
    <row r="3">
      <c r="A3" s="1" t="s">
        <v>71</v>
      </c>
    </row>
    <row r="4">
      <c r="A4" s="2"/>
      <c r="B4" s="8"/>
    </row>
    <row r="5">
      <c r="A5" s="2" t="s">
        <v>72</v>
      </c>
      <c r="B5" s="1">
        <v>2024.0</v>
      </c>
      <c r="C5" s="1">
        <v>2025.0</v>
      </c>
      <c r="D5" s="1">
        <v>2026.0</v>
      </c>
    </row>
    <row r="6">
      <c r="A6" s="2"/>
      <c r="B6" s="8"/>
    </row>
    <row r="7">
      <c r="A7" s="2" t="s">
        <v>73</v>
      </c>
      <c r="B7" s="8"/>
    </row>
    <row r="8">
      <c r="A8" s="4" t="s">
        <v>74</v>
      </c>
      <c r="B8" s="5">
        <v>108000.0</v>
      </c>
      <c r="C8" s="5">
        <v>110000.0</v>
      </c>
      <c r="D8" s="5">
        <v>115000.0</v>
      </c>
    </row>
    <row r="9">
      <c r="A9" s="4" t="s">
        <v>75</v>
      </c>
      <c r="B9" s="8"/>
      <c r="C9" s="8"/>
      <c r="D9" s="8"/>
    </row>
    <row r="10">
      <c r="A10" s="4" t="s">
        <v>76</v>
      </c>
      <c r="B10" s="5">
        <v>26000.0</v>
      </c>
      <c r="C10" s="5">
        <v>42000.0</v>
      </c>
      <c r="D10" s="5">
        <v>38000.0</v>
      </c>
    </row>
    <row r="11">
      <c r="A11" s="4" t="s">
        <v>77</v>
      </c>
      <c r="B11" s="5">
        <v>27000.0</v>
      </c>
      <c r="C11" s="5">
        <v>27000.0</v>
      </c>
      <c r="D11" s="5">
        <v>27000.0</v>
      </c>
    </row>
    <row r="12">
      <c r="A12" s="4" t="s">
        <v>78</v>
      </c>
      <c r="B12" s="8"/>
      <c r="C12" s="8"/>
      <c r="D12" s="8"/>
    </row>
    <row r="13">
      <c r="A13" s="19" t="s">
        <v>79</v>
      </c>
      <c r="B13" s="5">
        <v>-348000.0</v>
      </c>
      <c r="C13" s="5">
        <v>-348000.0</v>
      </c>
      <c r="D13" s="5">
        <v>-348000.0</v>
      </c>
    </row>
    <row r="14">
      <c r="A14" s="19" t="s">
        <v>80</v>
      </c>
      <c r="B14" s="5">
        <v>77000.0</v>
      </c>
      <c r="C14" s="5">
        <v>77000.0</v>
      </c>
      <c r="D14" s="5">
        <v>77000.0</v>
      </c>
    </row>
    <row r="15">
      <c r="A15" s="19" t="s">
        <v>81</v>
      </c>
      <c r="B15" s="5">
        <v>5000.0</v>
      </c>
      <c r="C15" s="5">
        <v>5000.0</v>
      </c>
      <c r="D15" s="5">
        <v>5000.0</v>
      </c>
    </row>
    <row r="16">
      <c r="A16" s="19" t="s">
        <v>82</v>
      </c>
      <c r="B16" s="5">
        <v>-20000.0</v>
      </c>
      <c r="C16" s="5">
        <v>-20000.0</v>
      </c>
      <c r="D16" s="5">
        <v>-20000.0</v>
      </c>
    </row>
    <row r="17">
      <c r="A17" s="19" t="s">
        <v>83</v>
      </c>
      <c r="B17" s="5">
        <v>219000.0</v>
      </c>
      <c r="C17" s="5">
        <v>219000.0</v>
      </c>
      <c r="D17" s="5">
        <v>219000.0</v>
      </c>
    </row>
    <row r="18">
      <c r="A18" s="19" t="s">
        <v>84</v>
      </c>
      <c r="B18" s="5">
        <v>81000.0</v>
      </c>
      <c r="C18" s="5">
        <v>81000.0</v>
      </c>
      <c r="D18" s="5">
        <v>81000.0</v>
      </c>
    </row>
    <row r="19">
      <c r="A19" s="19" t="s">
        <v>85</v>
      </c>
      <c r="B19" s="5">
        <v>-14000.0</v>
      </c>
      <c r="C19" s="5">
        <v>-14000.0</v>
      </c>
      <c r="D19" s="5">
        <v>-14000.0</v>
      </c>
    </row>
    <row r="20">
      <c r="A20" s="4" t="s">
        <v>86</v>
      </c>
      <c r="B20" s="8">
        <f t="shared" ref="B20:D20" si="1">B10+B11</f>
        <v>53000</v>
      </c>
      <c r="C20" s="8">
        <f t="shared" si="1"/>
        <v>69000</v>
      </c>
      <c r="D20" s="8">
        <f t="shared" si="1"/>
        <v>65000</v>
      </c>
    </row>
    <row r="21">
      <c r="B21" s="8"/>
      <c r="C21" s="8"/>
      <c r="D21" s="8"/>
    </row>
    <row r="22">
      <c r="A22" s="6" t="s">
        <v>87</v>
      </c>
      <c r="B22" s="7">
        <f t="shared" ref="B22:D22" si="2">SUM(B8:B19)</f>
        <v>161000</v>
      </c>
      <c r="C22" s="7">
        <f t="shared" si="2"/>
        <v>179000</v>
      </c>
      <c r="D22" s="7">
        <f t="shared" si="2"/>
        <v>180000</v>
      </c>
    </row>
    <row r="23">
      <c r="B23" s="8"/>
      <c r="C23" s="8"/>
      <c r="D23" s="8"/>
    </row>
    <row r="24">
      <c r="A24" s="2" t="s">
        <v>88</v>
      </c>
      <c r="B24" s="8"/>
      <c r="C24" s="8"/>
      <c r="D24" s="8"/>
    </row>
    <row r="25">
      <c r="A25" s="4" t="s">
        <v>89</v>
      </c>
      <c r="B25" s="5">
        <v>-11000.0</v>
      </c>
      <c r="C25" s="5">
        <v>-11000.0</v>
      </c>
      <c r="D25" s="5">
        <v>-11000.0</v>
      </c>
    </row>
    <row r="26">
      <c r="A26" s="4" t="s">
        <v>90</v>
      </c>
      <c r="B26" s="5">
        <v>0.0</v>
      </c>
      <c r="C26" s="5">
        <v>0.0</v>
      </c>
      <c r="D26" s="5">
        <v>0.0</v>
      </c>
    </row>
    <row r="27">
      <c r="A27" s="6" t="s">
        <v>91</v>
      </c>
      <c r="B27" s="7">
        <f t="shared" ref="B27:D27" si="3">B25+B26</f>
        <v>-11000</v>
      </c>
      <c r="C27" s="7">
        <f t="shared" si="3"/>
        <v>-11000</v>
      </c>
      <c r="D27" s="7">
        <f t="shared" si="3"/>
        <v>-11000</v>
      </c>
    </row>
    <row r="28">
      <c r="B28" s="8"/>
      <c r="C28" s="8"/>
      <c r="D28" s="8"/>
    </row>
    <row r="29">
      <c r="A29" s="2" t="s">
        <v>92</v>
      </c>
      <c r="B29" s="8"/>
      <c r="C29" s="8"/>
      <c r="D29" s="8"/>
    </row>
    <row r="30">
      <c r="A30" s="4" t="s">
        <v>93</v>
      </c>
      <c r="B30" s="5">
        <v>35000.0</v>
      </c>
      <c r="C30" s="5">
        <v>35000.0</v>
      </c>
      <c r="D30" s="5">
        <v>35000.0</v>
      </c>
    </row>
    <row r="31">
      <c r="A31" s="4" t="s">
        <v>94</v>
      </c>
      <c r="B31" s="5">
        <v>-19000.0</v>
      </c>
      <c r="C31" s="5">
        <v>-19000.0</v>
      </c>
      <c r="D31" s="5">
        <v>-19000.0</v>
      </c>
    </row>
    <row r="32">
      <c r="A32" s="4" t="s">
        <v>95</v>
      </c>
      <c r="B32" s="5">
        <v>12000.0</v>
      </c>
      <c r="C32" s="5">
        <v>12000.0</v>
      </c>
      <c r="D32" s="5">
        <v>12000.0</v>
      </c>
    </row>
    <row r="33">
      <c r="A33" s="4" t="s">
        <v>96</v>
      </c>
      <c r="B33" s="5">
        <v>-98000.0</v>
      </c>
      <c r="C33" s="5">
        <v>-98000.0</v>
      </c>
      <c r="D33" s="5">
        <v>-98000.0</v>
      </c>
    </row>
    <row r="34">
      <c r="A34" s="6" t="s">
        <v>97</v>
      </c>
      <c r="B34" s="7">
        <f t="shared" ref="B34:D34" si="4">SUM(B30:B33)</f>
        <v>-70000</v>
      </c>
      <c r="C34" s="7">
        <f t="shared" si="4"/>
        <v>-70000</v>
      </c>
      <c r="D34" s="7">
        <f t="shared" si="4"/>
        <v>-70000</v>
      </c>
    </row>
    <row r="35">
      <c r="B35" s="8"/>
      <c r="C35" s="8"/>
      <c r="D35" s="8"/>
    </row>
    <row r="36">
      <c r="A36" s="4" t="s">
        <v>98</v>
      </c>
      <c r="B36" s="5">
        <v>80000.0</v>
      </c>
      <c r="C36" s="5">
        <v>80000.0</v>
      </c>
      <c r="D36" s="5">
        <v>80000.0</v>
      </c>
    </row>
    <row r="37">
      <c r="A37" s="4" t="s">
        <v>99</v>
      </c>
      <c r="B37" s="5">
        <v>230000.0</v>
      </c>
      <c r="C37" s="5">
        <v>230000.0</v>
      </c>
      <c r="D37" s="5">
        <v>230000.0</v>
      </c>
    </row>
    <row r="38">
      <c r="B38" s="8"/>
      <c r="C38" s="8"/>
      <c r="D38" s="8"/>
    </row>
    <row r="39">
      <c r="A39" s="12" t="s">
        <v>100</v>
      </c>
      <c r="B39" s="13">
        <f t="shared" ref="B39:D39" si="5">SUM(B36:B37)</f>
        <v>310000</v>
      </c>
      <c r="C39" s="13">
        <f t="shared" si="5"/>
        <v>310000</v>
      </c>
      <c r="D39" s="13">
        <f t="shared" si="5"/>
        <v>310000</v>
      </c>
    </row>
    <row r="40">
      <c r="B40" s="8"/>
      <c r="C40" s="8"/>
      <c r="D40" s="8"/>
    </row>
    <row r="41">
      <c r="A41" s="2" t="s">
        <v>101</v>
      </c>
      <c r="B41" s="8"/>
      <c r="C41" s="8"/>
      <c r="D41" s="8"/>
    </row>
    <row r="42">
      <c r="A42" s="4" t="s">
        <v>102</v>
      </c>
      <c r="B42" s="5">
        <v>95000.0</v>
      </c>
      <c r="C42" s="5">
        <v>95000.0</v>
      </c>
      <c r="D42" s="5">
        <v>95000.0</v>
      </c>
    </row>
    <row r="43">
      <c r="A43" s="4" t="s">
        <v>103</v>
      </c>
      <c r="B43" s="5">
        <v>100000.0</v>
      </c>
      <c r="C43" s="5">
        <v>100000.0</v>
      </c>
      <c r="D43" s="5">
        <v>100000.0</v>
      </c>
    </row>
  </sheetData>
  <mergeCells count="3">
    <mergeCell ref="A1:D1"/>
    <mergeCell ref="A2:D2"/>
    <mergeCell ref="A3:D3"/>
  </mergeCells>
  <printOptions horizontalCentered="1"/>
  <pageMargins bottom="0.75" footer="0.0" header="0.0" left="0.7" right="0.7" top="0.75"/>
  <pageSetup fitToWidth="0" cellComments="atEnd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3.75"/>
    <col customWidth="1" min="3" max="3" width="2.88"/>
    <col customWidth="1" min="5" max="5" width="3.13"/>
    <col customWidth="1" min="9" max="9" width="39.38"/>
  </cols>
  <sheetData>
    <row r="1">
      <c r="A1" s="1" t="s">
        <v>0</v>
      </c>
    </row>
    <row r="2">
      <c r="A2" s="1" t="s">
        <v>104</v>
      </c>
    </row>
    <row r="3">
      <c r="A3" s="1"/>
    </row>
    <row r="4">
      <c r="A4" s="2"/>
      <c r="B4" s="3"/>
    </row>
    <row r="5">
      <c r="A5" s="2" t="s">
        <v>105</v>
      </c>
      <c r="B5" s="20" t="s">
        <v>106</v>
      </c>
      <c r="C5" s="2"/>
      <c r="D5" s="1">
        <v>2025.0</v>
      </c>
      <c r="E5" s="1"/>
      <c r="F5" s="1">
        <v>2026.0</v>
      </c>
    </row>
    <row r="6">
      <c r="A6" s="2"/>
      <c r="B6" s="3"/>
    </row>
    <row r="7">
      <c r="A7" s="2" t="s">
        <v>3</v>
      </c>
      <c r="B7" s="3">
        <v>1.5E7</v>
      </c>
      <c r="D7" s="3">
        <v>1.7E7</v>
      </c>
      <c r="F7" s="3">
        <v>1.9E7</v>
      </c>
    </row>
    <row r="8">
      <c r="A8" s="4" t="s">
        <v>107</v>
      </c>
      <c r="B8" s="5">
        <v>45000.0</v>
      </c>
      <c r="D8" s="5">
        <v>0.0</v>
      </c>
      <c r="F8" s="5">
        <v>0.0</v>
      </c>
    </row>
    <row r="9">
      <c r="A9" s="4" t="s">
        <v>4</v>
      </c>
      <c r="B9" s="5">
        <v>9000000.0</v>
      </c>
      <c r="D9" s="5">
        <v>9500000.0</v>
      </c>
      <c r="F9" s="5">
        <v>1.0E7</v>
      </c>
    </row>
    <row r="10">
      <c r="A10" s="6" t="s">
        <v>5</v>
      </c>
      <c r="B10" s="7">
        <f>B7+B8-B9</f>
        <v>6045000</v>
      </c>
      <c r="D10" s="7">
        <f>D7-D9</f>
        <v>7500000</v>
      </c>
      <c r="F10" s="7">
        <f>F7-F9</f>
        <v>9000000</v>
      </c>
    </row>
    <row r="11">
      <c r="B11" s="8"/>
      <c r="D11" s="8"/>
      <c r="F11" s="8"/>
    </row>
    <row r="12">
      <c r="A12" s="2" t="s">
        <v>6</v>
      </c>
      <c r="B12" s="8"/>
      <c r="D12" s="8"/>
      <c r="F12" s="8"/>
    </row>
    <row r="13">
      <c r="A13" s="4" t="s">
        <v>7</v>
      </c>
      <c r="B13" s="5">
        <v>3000000.0</v>
      </c>
      <c r="D13" s="5">
        <v>3100000.0</v>
      </c>
      <c r="F13" s="5">
        <v>3200000.0</v>
      </c>
    </row>
    <row r="14">
      <c r="A14" s="4" t="s">
        <v>8</v>
      </c>
      <c r="B14" s="5">
        <v>250000.0</v>
      </c>
      <c r="D14" s="5">
        <v>255000.0</v>
      </c>
      <c r="F14" s="5">
        <v>260000.0</v>
      </c>
    </row>
    <row r="15">
      <c r="A15" s="4" t="s">
        <v>9</v>
      </c>
      <c r="B15" s="5">
        <v>25000.0</v>
      </c>
      <c r="D15" s="5">
        <v>30000.0</v>
      </c>
      <c r="F15" s="5">
        <v>35000.0</v>
      </c>
    </row>
    <row r="16">
      <c r="A16" s="4" t="s">
        <v>10</v>
      </c>
      <c r="B16" s="5">
        <v>15000.0</v>
      </c>
      <c r="D16" s="5">
        <v>17000.0</v>
      </c>
      <c r="F16" s="5">
        <v>18000.0</v>
      </c>
    </row>
    <row r="17">
      <c r="A17" s="4" t="s">
        <v>11</v>
      </c>
      <c r="B17" s="5">
        <v>25000.0</v>
      </c>
      <c r="D17" s="5">
        <v>26000.0</v>
      </c>
      <c r="F17" s="5">
        <v>28000.0</v>
      </c>
    </row>
    <row r="18">
      <c r="A18" s="4" t="s">
        <v>12</v>
      </c>
      <c r="B18" s="5">
        <v>150000.0</v>
      </c>
      <c r="D18" s="5">
        <v>170000.0</v>
      </c>
      <c r="F18" s="5">
        <v>185000.0</v>
      </c>
    </row>
    <row r="19">
      <c r="A19" s="4" t="s">
        <v>13</v>
      </c>
      <c r="B19" s="5">
        <v>400000.0</v>
      </c>
      <c r="D19" s="5">
        <v>500000.0</v>
      </c>
      <c r="F19" s="5">
        <v>600000.0</v>
      </c>
    </row>
    <row r="20">
      <c r="A20" s="4" t="s">
        <v>14</v>
      </c>
      <c r="B20" s="5">
        <v>15000.0</v>
      </c>
      <c r="D20" s="5">
        <v>17000.0</v>
      </c>
      <c r="F20" s="5">
        <v>18000.0</v>
      </c>
    </row>
    <row r="21">
      <c r="A21" s="4" t="s">
        <v>15</v>
      </c>
      <c r="B21" s="5"/>
      <c r="D21" s="5"/>
      <c r="F21" s="5"/>
    </row>
    <row r="22">
      <c r="A22" s="4" t="s">
        <v>16</v>
      </c>
      <c r="B22" s="5">
        <v>8000.0</v>
      </c>
      <c r="D22" s="5">
        <v>8100.0</v>
      </c>
      <c r="F22" s="5">
        <v>8150.0</v>
      </c>
    </row>
    <row r="23">
      <c r="A23" s="4" t="s">
        <v>17</v>
      </c>
      <c r="B23" s="5">
        <v>13200.0</v>
      </c>
      <c r="D23" s="5">
        <v>13400.0</v>
      </c>
      <c r="F23" s="5">
        <v>13600.0</v>
      </c>
    </row>
    <row r="24">
      <c r="A24" s="4" t="s">
        <v>18</v>
      </c>
      <c r="B24" s="5">
        <v>6300.0</v>
      </c>
      <c r="D24" s="5">
        <v>6400.0</v>
      </c>
      <c r="F24" s="5">
        <v>6400.0</v>
      </c>
    </row>
    <row r="25">
      <c r="A25" s="4" t="s">
        <v>19</v>
      </c>
      <c r="B25" s="5">
        <v>50000.0</v>
      </c>
      <c r="D25" s="5">
        <v>55000.0</v>
      </c>
      <c r="F25" s="5">
        <v>60000.0</v>
      </c>
    </row>
    <row r="26">
      <c r="A26" s="4" t="s">
        <v>20</v>
      </c>
      <c r="B26" s="5">
        <v>18000.0</v>
      </c>
      <c r="D26" s="5">
        <v>20000.0</v>
      </c>
      <c r="F26" s="5">
        <v>21000.0</v>
      </c>
    </row>
    <row r="27">
      <c r="A27" s="4" t="s">
        <v>21</v>
      </c>
      <c r="B27" s="5">
        <v>35000.0</v>
      </c>
      <c r="D27" s="5">
        <v>15000.0</v>
      </c>
      <c r="F27" s="5">
        <v>15000.0</v>
      </c>
    </row>
    <row r="28">
      <c r="A28" s="9" t="s">
        <v>22</v>
      </c>
      <c r="B28" s="10">
        <v>65000.0</v>
      </c>
      <c r="D28" s="10">
        <v>70000.0</v>
      </c>
      <c r="F28" s="10">
        <v>72000.0</v>
      </c>
    </row>
    <row r="29">
      <c r="A29" s="2" t="s">
        <v>23</v>
      </c>
      <c r="B29" s="11">
        <f>SUM(B13:B28)</f>
        <v>4075500</v>
      </c>
      <c r="D29" s="11">
        <f>SUM(D13:D28)</f>
        <v>4302900</v>
      </c>
      <c r="F29" s="11">
        <f>SUM(F13:F28)</f>
        <v>4540150</v>
      </c>
    </row>
    <row r="30">
      <c r="B30" s="8"/>
      <c r="D30" s="8"/>
      <c r="F30" s="8"/>
    </row>
    <row r="31">
      <c r="A31" s="2" t="s">
        <v>24</v>
      </c>
      <c r="B31" s="8"/>
      <c r="D31" s="8"/>
      <c r="F31" s="8"/>
    </row>
    <row r="32">
      <c r="A32" s="4" t="s">
        <v>25</v>
      </c>
      <c r="B32" s="5">
        <v>0.0</v>
      </c>
      <c r="D32" s="5">
        <v>12000.0</v>
      </c>
      <c r="F32" s="5">
        <v>12000.0</v>
      </c>
    </row>
    <row r="33">
      <c r="A33" s="4" t="s">
        <v>26</v>
      </c>
      <c r="B33" s="5">
        <v>6500.0</v>
      </c>
      <c r="D33" s="5">
        <v>7000.0</v>
      </c>
      <c r="F33" s="5">
        <v>7500.0</v>
      </c>
    </row>
    <row r="34">
      <c r="A34" s="4" t="s">
        <v>108</v>
      </c>
      <c r="B34" s="5">
        <v>33000.0</v>
      </c>
      <c r="D34" s="5">
        <v>28000.0</v>
      </c>
      <c r="F34" s="5">
        <v>25000.0</v>
      </c>
    </row>
    <row r="35">
      <c r="A35" s="4" t="s">
        <v>21</v>
      </c>
      <c r="B35" s="5">
        <v>28000.0</v>
      </c>
      <c r="D35" s="5">
        <v>32000.0</v>
      </c>
      <c r="F35" s="5">
        <v>34000.0</v>
      </c>
    </row>
    <row r="36">
      <c r="A36" s="6" t="s">
        <v>27</v>
      </c>
      <c r="B36" s="7">
        <f>SUM(B32:B35)</f>
        <v>67500</v>
      </c>
      <c r="D36" s="7">
        <f>SUM(D32:D35)</f>
        <v>79000</v>
      </c>
      <c r="F36" s="7">
        <f>SUM(F32:F35)</f>
        <v>78500</v>
      </c>
    </row>
    <row r="38">
      <c r="A38" s="6" t="s">
        <v>28</v>
      </c>
      <c r="B38" s="7">
        <f>B29+B36</f>
        <v>4143000</v>
      </c>
      <c r="D38" s="7">
        <f>D29+D36</f>
        <v>4381900</v>
      </c>
      <c r="F38" s="7">
        <f>F29+F36</f>
        <v>4618650</v>
      </c>
    </row>
    <row r="40">
      <c r="A40" s="12" t="s">
        <v>29</v>
      </c>
      <c r="B40" s="13">
        <f>B10-B38</f>
        <v>1902000</v>
      </c>
      <c r="D40" s="13">
        <f>D10-D38</f>
        <v>3118100</v>
      </c>
      <c r="F40" s="13">
        <f>F10-F38</f>
        <v>4381350</v>
      </c>
    </row>
  </sheetData>
  <mergeCells count="3">
    <mergeCell ref="A1:F1"/>
    <mergeCell ref="A2:F2"/>
    <mergeCell ref="A3:F3"/>
  </mergeCells>
  <printOptions horizontalCentered="1"/>
  <pageMargins bottom="0.75" footer="0.0" header="0.0" left="0.7" right="0.7" top="0.75"/>
  <pageSetup fitToWidth="0" cellComments="atEnd" orientation="portrait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2.0"/>
    <col customWidth="1" min="2" max="2" width="22.13"/>
    <col customWidth="1" min="4" max="4" width="2.38"/>
    <col customWidth="1" min="6" max="6" width="2.5"/>
  </cols>
  <sheetData>
    <row r="1">
      <c r="A1" s="1" t="s">
        <v>0</v>
      </c>
    </row>
    <row r="2">
      <c r="A2" s="1" t="s">
        <v>109</v>
      </c>
    </row>
    <row r="3">
      <c r="A3" s="1" t="s">
        <v>110</v>
      </c>
    </row>
    <row r="5">
      <c r="B5" s="2" t="s">
        <v>111</v>
      </c>
      <c r="C5" s="1">
        <v>2024.0</v>
      </c>
      <c r="D5" s="21"/>
      <c r="E5" s="1">
        <v>2025.0</v>
      </c>
      <c r="F5" s="21"/>
      <c r="G5" s="1">
        <v>2026.0</v>
      </c>
    </row>
    <row r="7">
      <c r="A7" s="14" t="s">
        <v>34</v>
      </c>
    </row>
    <row r="8">
      <c r="B8" s="2" t="s">
        <v>35</v>
      </c>
      <c r="C8" s="8"/>
      <c r="E8" s="8"/>
      <c r="G8" s="8"/>
    </row>
    <row r="9">
      <c r="B9" s="4" t="s">
        <v>36</v>
      </c>
      <c r="C9" s="5"/>
      <c r="E9" s="5"/>
      <c r="G9" s="5"/>
    </row>
    <row r="10">
      <c r="B10" s="4" t="s">
        <v>37</v>
      </c>
      <c r="C10" s="5">
        <v>250000.0</v>
      </c>
      <c r="E10" s="5">
        <v>275000.0</v>
      </c>
      <c r="G10" s="5">
        <v>300000.0</v>
      </c>
    </row>
    <row r="11">
      <c r="B11" s="4" t="s">
        <v>38</v>
      </c>
      <c r="C11" s="5">
        <v>125000.0</v>
      </c>
      <c r="E11" s="5">
        <v>150000.0</v>
      </c>
      <c r="G11" s="5">
        <v>175000.0</v>
      </c>
    </row>
    <row r="12">
      <c r="B12" s="6" t="s">
        <v>39</v>
      </c>
      <c r="C12" s="7">
        <f>SUM(C10:C11)</f>
        <v>375000</v>
      </c>
      <c r="E12" s="7">
        <f>SUM(E10:E11)</f>
        <v>425000</v>
      </c>
      <c r="G12" s="7">
        <f>SUM(G10:G11)</f>
        <v>475000</v>
      </c>
    </row>
    <row r="13">
      <c r="C13" s="8"/>
      <c r="E13" s="8"/>
      <c r="G13" s="8"/>
    </row>
    <row r="14">
      <c r="B14" s="4" t="s">
        <v>40</v>
      </c>
      <c r="C14" s="5">
        <v>85000.0</v>
      </c>
      <c r="E14" s="5">
        <v>80000.0</v>
      </c>
      <c r="G14" s="5">
        <v>75000.0</v>
      </c>
    </row>
    <row r="15">
      <c r="B15" s="6" t="s">
        <v>41</v>
      </c>
      <c r="C15" s="7">
        <f>C14</f>
        <v>85000</v>
      </c>
      <c r="E15" s="7">
        <f>E14</f>
        <v>80000</v>
      </c>
      <c r="G15" s="7">
        <f>G14</f>
        <v>75000</v>
      </c>
    </row>
    <row r="16">
      <c r="C16" s="8"/>
      <c r="E16" s="8"/>
      <c r="G16" s="8"/>
    </row>
    <row r="17">
      <c r="B17" s="2" t="s">
        <v>42</v>
      </c>
      <c r="C17" s="8"/>
      <c r="E17" s="8"/>
      <c r="G17" s="8"/>
    </row>
    <row r="18">
      <c r="B18" s="4" t="s">
        <v>43</v>
      </c>
      <c r="C18" s="5">
        <v>102000.0</v>
      </c>
      <c r="E18" s="5">
        <v>102000.0</v>
      </c>
      <c r="G18" s="5">
        <v>102000.0</v>
      </c>
    </row>
    <row r="19">
      <c r="B19" s="4" t="s">
        <v>44</v>
      </c>
      <c r="C19" s="5">
        <v>25000.0</v>
      </c>
      <c r="E19" s="5">
        <v>25000.0</v>
      </c>
      <c r="G19" s="5">
        <v>25000.0</v>
      </c>
    </row>
    <row r="20">
      <c r="B20" s="6" t="s">
        <v>45</v>
      </c>
      <c r="C20" s="7">
        <f>SUM(C18:C19)</f>
        <v>127000</v>
      </c>
      <c r="E20" s="7">
        <f>SUM(E18:E19)</f>
        <v>127000</v>
      </c>
      <c r="G20" s="7">
        <f>SUM(G18:G19)</f>
        <v>127000</v>
      </c>
    </row>
    <row r="21">
      <c r="C21" s="8"/>
      <c r="E21" s="8"/>
      <c r="G21" s="8"/>
    </row>
    <row r="22">
      <c r="B22" s="6" t="s">
        <v>46</v>
      </c>
      <c r="C22" s="7">
        <f>C12+C15+C20</f>
        <v>587000</v>
      </c>
      <c r="E22" s="7">
        <f>E12+E15+E20</f>
        <v>632000</v>
      </c>
      <c r="G22" s="7">
        <f>G12+G15+G20</f>
        <v>677000</v>
      </c>
    </row>
    <row r="23">
      <c r="B23" s="2"/>
      <c r="C23" s="8"/>
      <c r="E23" s="8"/>
      <c r="G23" s="8"/>
    </row>
    <row r="24">
      <c r="B24" s="2" t="s">
        <v>47</v>
      </c>
      <c r="C24" s="8"/>
      <c r="E24" s="8"/>
      <c r="G24" s="8"/>
    </row>
    <row r="25">
      <c r="B25" s="4" t="s">
        <v>48</v>
      </c>
      <c r="C25" s="5">
        <v>250000.0</v>
      </c>
      <c r="E25" s="5">
        <v>250000.0</v>
      </c>
      <c r="G25" s="5">
        <v>250000.0</v>
      </c>
    </row>
    <row r="26">
      <c r="B26" s="4" t="s">
        <v>49</v>
      </c>
      <c r="C26" s="5">
        <v>116000.0</v>
      </c>
      <c r="E26" s="5">
        <v>116000.0</v>
      </c>
      <c r="G26" s="5">
        <v>116000.0</v>
      </c>
    </row>
    <row r="27">
      <c r="B27" s="4" t="s">
        <v>50</v>
      </c>
      <c r="C27" s="5">
        <v>1250000.0</v>
      </c>
      <c r="E27" s="5">
        <v>1250000.0</v>
      </c>
      <c r="G27" s="5">
        <v>1250000.0</v>
      </c>
    </row>
    <row r="28">
      <c r="B28" s="4" t="s">
        <v>112</v>
      </c>
      <c r="C28" s="5">
        <v>125000.0</v>
      </c>
      <c r="E28" s="5">
        <v>125000.0</v>
      </c>
      <c r="G28" s="5">
        <v>125000.0</v>
      </c>
    </row>
    <row r="29">
      <c r="B29" s="6" t="s">
        <v>51</v>
      </c>
      <c r="C29" s="7">
        <f>SUM(C25:C28)</f>
        <v>1741000</v>
      </c>
      <c r="E29" s="7">
        <f>SUM(E25:E28)</f>
        <v>1741000</v>
      </c>
      <c r="G29" s="7">
        <f>SUM(G25:G28)</f>
        <v>1741000</v>
      </c>
    </row>
    <row r="30">
      <c r="B30" s="4" t="s">
        <v>113</v>
      </c>
      <c r="C30" s="5">
        <v>300000.0</v>
      </c>
      <c r="E30" s="5">
        <v>275000.0</v>
      </c>
      <c r="G30" s="5">
        <v>250000.0</v>
      </c>
    </row>
    <row r="31">
      <c r="B31" s="2" t="s">
        <v>53</v>
      </c>
      <c r="C31" s="11">
        <f>C29-C30</f>
        <v>1441000</v>
      </c>
      <c r="E31" s="11">
        <f>E29+E30</f>
        <v>2016000</v>
      </c>
      <c r="G31" s="11">
        <f>G29+G30</f>
        <v>1991000</v>
      </c>
    </row>
    <row r="32">
      <c r="B32" s="12" t="s">
        <v>54</v>
      </c>
      <c r="C32" s="13">
        <f>C22+C29</f>
        <v>2328000</v>
      </c>
      <c r="E32" s="13">
        <f>E22+E29</f>
        <v>2373000</v>
      </c>
      <c r="G32" s="13">
        <f>G22+G29</f>
        <v>2418000</v>
      </c>
    </row>
    <row r="33">
      <c r="C33" s="8"/>
      <c r="E33" s="8"/>
      <c r="G33" s="8"/>
    </row>
    <row r="34">
      <c r="A34" s="14" t="s">
        <v>55</v>
      </c>
      <c r="C34" s="8"/>
      <c r="E34" s="8"/>
      <c r="G34" s="8"/>
    </row>
    <row r="35">
      <c r="B35" s="2" t="s">
        <v>56</v>
      </c>
      <c r="C35" s="8"/>
      <c r="E35" s="8"/>
      <c r="G35" s="8"/>
    </row>
    <row r="36">
      <c r="B36" s="4" t="s">
        <v>57</v>
      </c>
      <c r="C36" s="5">
        <v>19000.0</v>
      </c>
      <c r="E36" s="5">
        <v>19000.0</v>
      </c>
      <c r="G36" s="5">
        <v>19000.0</v>
      </c>
    </row>
    <row r="37">
      <c r="B37" s="4" t="s">
        <v>58</v>
      </c>
      <c r="C37" s="5">
        <v>750000.0</v>
      </c>
      <c r="E37" s="5">
        <v>750000.0</v>
      </c>
      <c r="G37" s="5">
        <v>750000.0</v>
      </c>
    </row>
    <row r="38">
      <c r="B38" s="4" t="s">
        <v>59</v>
      </c>
      <c r="C38" s="5">
        <v>400000.0</v>
      </c>
      <c r="E38" s="5">
        <v>400000.0</v>
      </c>
      <c r="G38" s="5">
        <v>400000.0</v>
      </c>
    </row>
    <row r="39">
      <c r="B39" s="4" t="s">
        <v>60</v>
      </c>
      <c r="C39" s="5">
        <v>12000.0</v>
      </c>
      <c r="E39" s="5">
        <v>12000.0</v>
      </c>
      <c r="G39" s="5">
        <v>12000.0</v>
      </c>
    </row>
    <row r="40">
      <c r="B40" s="6" t="s">
        <v>61</v>
      </c>
      <c r="C40" s="7">
        <f>SUM(C36:C39)</f>
        <v>1181000</v>
      </c>
      <c r="E40" s="7">
        <f>SUM(E36:E39)</f>
        <v>1181000</v>
      </c>
      <c r="G40" s="7">
        <f>SUM(G36:G39)</f>
        <v>1181000</v>
      </c>
    </row>
    <row r="41">
      <c r="B41" s="2"/>
      <c r="C41" s="8"/>
      <c r="E41" s="8"/>
      <c r="G41" s="8"/>
    </row>
    <row r="42">
      <c r="B42" s="2" t="s">
        <v>62</v>
      </c>
      <c r="C42" s="8"/>
      <c r="E42" s="8"/>
      <c r="G42" s="8"/>
    </row>
    <row r="43">
      <c r="B43" s="4" t="s">
        <v>63</v>
      </c>
      <c r="C43" s="5">
        <v>275000.0</v>
      </c>
      <c r="E43" s="5">
        <v>250000.0</v>
      </c>
      <c r="G43" s="5">
        <v>200000.0</v>
      </c>
    </row>
    <row r="44">
      <c r="B44" s="4" t="s">
        <v>114</v>
      </c>
      <c r="C44" s="5">
        <v>75000.0</v>
      </c>
      <c r="E44" s="5">
        <v>65000.0</v>
      </c>
      <c r="G44" s="5">
        <v>55500.0</v>
      </c>
    </row>
    <row r="45">
      <c r="B45" s="4" t="s">
        <v>64</v>
      </c>
      <c r="C45" s="5">
        <v>2500.0</v>
      </c>
      <c r="E45" s="5">
        <v>2500.0</v>
      </c>
      <c r="G45" s="5">
        <v>2500.0</v>
      </c>
    </row>
    <row r="46">
      <c r="B46" s="6" t="s">
        <v>65</v>
      </c>
      <c r="C46" s="7">
        <f>SUM(C43:C45)</f>
        <v>352500</v>
      </c>
      <c r="E46" s="7">
        <f>SUM(E43:E45)</f>
        <v>317500</v>
      </c>
      <c r="G46" s="7">
        <f>SUM(G43:G45)</f>
        <v>258000</v>
      </c>
    </row>
    <row r="47">
      <c r="C47" s="8"/>
      <c r="E47" s="8"/>
      <c r="G47" s="8"/>
    </row>
    <row r="48">
      <c r="B48" s="6" t="s">
        <v>66</v>
      </c>
      <c r="C48" s="7">
        <f>C40+C46</f>
        <v>1533500</v>
      </c>
      <c r="E48" s="7">
        <f>E40+E46</f>
        <v>1498500</v>
      </c>
      <c r="G48" s="7">
        <f>G40+G46</f>
        <v>1439000</v>
      </c>
    </row>
    <row r="49">
      <c r="C49" s="8"/>
      <c r="E49" s="8"/>
      <c r="G49" s="8"/>
    </row>
    <row r="50">
      <c r="A50" s="14" t="s">
        <v>67</v>
      </c>
      <c r="B50" s="15"/>
      <c r="C50" s="16">
        <v>600000.0</v>
      </c>
      <c r="E50" s="16">
        <v>600000.0</v>
      </c>
      <c r="G50" s="16">
        <v>600000.0</v>
      </c>
    </row>
    <row r="51">
      <c r="C51" s="8"/>
      <c r="E51" s="8"/>
      <c r="G51" s="8"/>
    </row>
    <row r="52">
      <c r="A52" s="14" t="s">
        <v>68</v>
      </c>
      <c r="B52" s="17"/>
      <c r="C52" s="13">
        <f>C48+C50</f>
        <v>2133500</v>
      </c>
      <c r="E52" s="13">
        <f>E48+E50</f>
        <v>2098500</v>
      </c>
      <c r="G52" s="13">
        <f>G48+G50</f>
        <v>2039000</v>
      </c>
    </row>
  </sheetData>
  <mergeCells count="3">
    <mergeCell ref="A1:G1"/>
    <mergeCell ref="A2:G2"/>
    <mergeCell ref="A3:G3"/>
  </mergeCells>
  <printOptions horizontalCentered="1"/>
  <pageMargins bottom="0.75" footer="0.0" header="0.0" left="0.7" right="0.7" top="0.75"/>
  <pageSetup fitToWidth="0" cellComments="atEnd" orientation="portrait" pageOrder="overThenDown"/>
  <drawing r:id="rId1"/>
</worksheet>
</file>